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ncial Freedom" sheetId="1" r:id="rId4"/>
  </sheets>
  <definedNames/>
  <calcPr/>
  <extLst>
    <ext uri="GoogleSheetsCustomDataVersion1">
      <go:sheetsCustomData xmlns:go="http://customooxmlschemas.google.com/" r:id="rId5" roundtripDataSignature="AMtx7mizIzapf9XHPM5mKKYsu9OXd3b3IA=="/>
    </ext>
  </extLst>
</workbook>
</file>

<file path=xl/sharedStrings.xml><?xml version="1.0" encoding="utf-8"?>
<sst xmlns="http://schemas.openxmlformats.org/spreadsheetml/2006/main" count="44" uniqueCount="39">
  <si>
    <t>Total cost of living</t>
  </si>
  <si>
    <t>Adjusted for inflation</t>
  </si>
  <si>
    <t>Financial Security</t>
  </si>
  <si>
    <t>Financial Vitality</t>
  </si>
  <si>
    <t>Financial Independence</t>
  </si>
  <si>
    <t>Financial Freedom</t>
  </si>
  <si>
    <t>Absolute Financial Freedom</t>
  </si>
  <si>
    <t>Now</t>
  </si>
  <si>
    <t>Year 1</t>
  </si>
  <si>
    <t>Year 2</t>
  </si>
  <si>
    <t>Year 3</t>
  </si>
  <si>
    <t>Year 4</t>
  </si>
  <si>
    <t>Year 5</t>
  </si>
  <si>
    <t>Luxury Items You Want - *List them in order of importance</t>
  </si>
  <si>
    <t>*START HERE*</t>
  </si>
  <si>
    <t>Total Cost</t>
  </si>
  <si>
    <t>Approx. Yearly Cost</t>
  </si>
  <si>
    <t xml:space="preserve">Instructions: </t>
  </si>
  <si>
    <t>Cottage</t>
  </si>
  <si>
    <t>Step 1</t>
  </si>
  <si>
    <t xml:space="preserve">FIll in the green cell with your total yearly household cost of living. </t>
  </si>
  <si>
    <t>Beach House</t>
  </si>
  <si>
    <t>Ski Chalet</t>
  </si>
  <si>
    <t>Sports car</t>
  </si>
  <si>
    <t>Jet</t>
  </si>
  <si>
    <t>Step 2</t>
  </si>
  <si>
    <t>Complete the Luxury Item list in order of importance. Add as many luxury items as you like.</t>
  </si>
  <si>
    <t>Boat</t>
  </si>
  <si>
    <t>2nd Boat</t>
  </si>
  <si>
    <t>Step 3 - RESULTS</t>
  </si>
  <si>
    <t>The columns under each financial freedom level show your net worth needed to fund your life at that level through passive income. (expected rate of return used is 7% annual).</t>
  </si>
  <si>
    <t>Yacht</t>
  </si>
  <si>
    <t>Definitions:</t>
  </si>
  <si>
    <t>all life essentials needs are covered through passive income</t>
  </si>
  <si>
    <t>all life essentials + half of vacations &amp; other needs are covered through passive income</t>
  </si>
  <si>
    <t>all life essentials + vacations + other needs + investments/savings are covered through passive income</t>
  </si>
  <si>
    <t>all life essentials + vacations + other needs + investments/savings + top 3 luxury wants are covered through passive income</t>
  </si>
  <si>
    <t>Total Cost of Luxury Items</t>
  </si>
  <si>
    <t>Everything you could ever need and want in life is covered by passive income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</si>
</sst>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</font>
    <font>
      <b/>
      <sz val="14.0"/>
      <color theme="0"/>
      <name val="Arial"/>
    </font>
    <font/>
    <font>
      <b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  <fill>
      <patternFill patternType="solid">
        <fgColor rgb="FF000000"/>
        <bgColor rgb="FF000000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1" numFmtId="0" xfId="0" applyFont="1"/>
    <xf borderId="1" fillId="0" fontId="1" numFmtId="0" xfId="0" applyBorder="1" applyFont="1"/>
    <xf borderId="1" fillId="3" fontId="1" numFmtId="0" xfId="0" applyBorder="1" applyFill="1" applyFont="1"/>
    <xf borderId="1" fillId="4" fontId="2" numFmtId="164" xfId="0" applyBorder="1" applyFill="1" applyFont="1" applyNumberFormat="1"/>
    <xf borderId="1" fillId="0" fontId="2" numFmtId="164" xfId="0" applyBorder="1" applyFont="1" applyNumberFormat="1"/>
    <xf borderId="1" fillId="3" fontId="2" numFmtId="164" xfId="0" applyBorder="1" applyFont="1" applyNumberFormat="1"/>
    <xf borderId="1" fillId="5" fontId="2" numFmtId="164" xfId="0" applyBorder="1" applyFill="1" applyFont="1" applyNumberFormat="1"/>
    <xf borderId="0" fillId="0" fontId="2" numFmtId="164" xfId="0" applyFont="1" applyNumberFormat="1"/>
    <xf borderId="1" fillId="0" fontId="1" numFmtId="0" xfId="0" applyAlignment="1" applyBorder="1" applyFont="1">
      <alignment vertical="bottom"/>
    </xf>
    <xf borderId="1" fillId="0" fontId="2" numFmtId="0" xfId="0" applyAlignment="1" applyBorder="1" applyFont="1">
      <alignment vertical="bottom"/>
    </xf>
    <xf borderId="2" fillId="6" fontId="3" numFmtId="0" xfId="0" applyAlignment="1" applyBorder="1" applyFill="1" applyFont="1">
      <alignment readingOrder="0"/>
    </xf>
    <xf borderId="3" fillId="0" fontId="4" numFmtId="0" xfId="0" applyBorder="1" applyFont="1"/>
    <xf borderId="4" fillId="0" fontId="4" numFmtId="0" xfId="0" applyBorder="1" applyFont="1"/>
    <xf borderId="1" fillId="0" fontId="2" numFmtId="0" xfId="0" applyBorder="1" applyFont="1"/>
    <xf borderId="1" fillId="0" fontId="2" numFmtId="164" xfId="0" applyAlignment="1" applyBorder="1" applyFont="1" applyNumberFormat="1">
      <alignment horizontal="right" vertical="bottom"/>
    </xf>
    <xf borderId="1" fillId="0" fontId="1" numFmtId="0" xfId="0" applyAlignment="1" applyBorder="1" applyFont="1">
      <alignment horizontal="center"/>
    </xf>
    <xf borderId="5" fillId="0" fontId="2" numFmtId="0" xfId="0" applyAlignment="1" applyBorder="1" applyFont="1">
      <alignment shrinkToFit="0" vertical="top" wrapText="1"/>
    </xf>
    <xf borderId="6" fillId="0" fontId="4" numFmtId="0" xfId="0" applyBorder="1" applyFont="1"/>
    <xf borderId="7" fillId="0" fontId="4" numFmtId="0" xfId="0" applyBorder="1" applyFont="1"/>
    <xf borderId="1" fillId="0" fontId="2" numFmtId="0" xfId="0" applyAlignment="1" applyBorder="1" applyFont="1">
      <alignment horizontal="center"/>
    </xf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1" fillId="0" fontId="1" numFmtId="0" xfId="0" applyAlignment="1" applyBorder="1" applyFont="1">
      <alignment horizontal="center" vertical="center"/>
    </xf>
    <xf borderId="2" fillId="5" fontId="5" numFmtId="0" xfId="0" applyAlignment="1" applyBorder="1" applyFont="1">
      <alignment horizontal="left" shrinkToFit="0" wrapText="1"/>
    </xf>
    <xf borderId="13" fillId="0" fontId="1" numFmtId="0" xfId="0" applyAlignment="1" applyBorder="1" applyFont="1">
      <alignment vertical="top"/>
    </xf>
    <xf borderId="14" fillId="0" fontId="4" numFmtId="0" xfId="0" applyBorder="1" applyFont="1"/>
    <xf borderId="13" fillId="0" fontId="1" numFmtId="0" xfId="0" applyAlignment="1" applyBorder="1" applyFont="1">
      <alignment shrinkToFit="0" vertical="top" wrapText="1"/>
    </xf>
    <xf borderId="13" fillId="0" fontId="1" numFmtId="0" xfId="0" applyAlignment="1" applyBorder="1" applyFont="1">
      <alignment shrinkToFit="0" vertical="top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228600</xdr:colOff>
      <xdr:row>0</xdr:row>
      <xdr:rowOff>400050</xdr:rowOff>
    </xdr:from>
    <xdr:ext cx="2047875" cy="13811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2611100" cy="4667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981075</xdr:colOff>
      <xdr:row>0</xdr:row>
      <xdr:rowOff>323850</xdr:rowOff>
    </xdr:from>
    <xdr:ext cx="4410075" cy="1533525"/>
    <xdr:pic>
      <xdr:nvPicPr>
        <xdr:cNvPr id="0" name="image3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2.63"/>
    <col customWidth="1" min="2" max="2" width="15.63"/>
    <col customWidth="1" min="3" max="3" width="17.75"/>
    <col customWidth="1" min="4" max="4" width="6.25"/>
    <col customWidth="1" min="5" max="5" width="15.25"/>
    <col customWidth="1" min="6" max="6" width="17.5"/>
    <col customWidth="1" min="7" max="7" width="23.88"/>
    <col customWidth="1" min="8" max="8" width="15.75"/>
    <col customWidth="1" min="9" max="9" width="23.38"/>
    <col customWidth="1" min="10" max="11" width="15.0"/>
  </cols>
  <sheetData>
    <row r="1" ht="147.75" customHeight="1">
      <c r="A1" s="1"/>
      <c r="J1" s="2"/>
      <c r="K1" s="2"/>
      <c r="L1" s="2"/>
      <c r="M1" s="2"/>
    </row>
    <row r="2" ht="15.75" customHeight="1">
      <c r="A2" s="3"/>
      <c r="B2" s="3" t="s">
        <v>0</v>
      </c>
      <c r="C2" s="3" t="s">
        <v>1</v>
      </c>
      <c r="D2" s="4"/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2"/>
      <c r="K2" s="2"/>
      <c r="L2" s="2"/>
      <c r="M2" s="2"/>
    </row>
    <row r="3" ht="15.75" customHeight="1">
      <c r="A3" s="3" t="s">
        <v>7</v>
      </c>
      <c r="B3" s="5">
        <v>100000.0</v>
      </c>
      <c r="C3" s="6">
        <f>B3*1.05</f>
        <v>105000</v>
      </c>
      <c r="D3" s="7"/>
      <c r="E3" s="8">
        <f t="shared" ref="E3:E8" si="1">(C3/3)/0.07</f>
        <v>500000</v>
      </c>
      <c r="F3" s="8">
        <f t="shared" ref="F3:F8" si="2">(C3/2.5)/0.07</f>
        <v>600000</v>
      </c>
      <c r="G3" s="8">
        <f t="shared" ref="G3:G8" si="3">C3/0.07</f>
        <v>1500000</v>
      </c>
      <c r="H3" s="8">
        <f>(C3+C13+C14+C15)/0.07</f>
        <v>7928571.429</v>
      </c>
      <c r="I3" s="8">
        <f>(C3+C29)/0.07</f>
        <v>104357142.9</v>
      </c>
      <c r="J3" s="9"/>
      <c r="K3" s="9"/>
      <c r="L3" s="9"/>
      <c r="M3" s="9"/>
    </row>
    <row r="4" ht="15.75" customHeight="1">
      <c r="A4" s="3" t="s">
        <v>8</v>
      </c>
      <c r="B4" s="6">
        <f t="shared" ref="B4:B8" si="4">$C3</f>
        <v>105000</v>
      </c>
      <c r="C4" s="6">
        <f t="shared" ref="C4:C8" si="5">$B4*1.05</f>
        <v>110250</v>
      </c>
      <c r="D4" s="7"/>
      <c r="E4" s="8">
        <f t="shared" si="1"/>
        <v>525000</v>
      </c>
      <c r="F4" s="8">
        <f t="shared" si="2"/>
        <v>630000</v>
      </c>
      <c r="G4" s="8">
        <f t="shared" si="3"/>
        <v>1575000</v>
      </c>
      <c r="H4" s="8">
        <f>(C4+C13+C14+C15)/0.07</f>
        <v>8003571.429</v>
      </c>
      <c r="I4" s="8">
        <f>(C4+C29)/0.07</f>
        <v>104432142.9</v>
      </c>
      <c r="J4" s="9"/>
      <c r="K4" s="9"/>
      <c r="L4" s="9"/>
      <c r="M4" s="9"/>
    </row>
    <row r="5" ht="15.75" customHeight="1">
      <c r="A5" s="3" t="s">
        <v>9</v>
      </c>
      <c r="B5" s="6">
        <f t="shared" si="4"/>
        <v>110250</v>
      </c>
      <c r="C5" s="6">
        <f t="shared" si="5"/>
        <v>115762.5</v>
      </c>
      <c r="D5" s="7"/>
      <c r="E5" s="8">
        <f t="shared" si="1"/>
        <v>551250</v>
      </c>
      <c r="F5" s="8">
        <f t="shared" si="2"/>
        <v>661500</v>
      </c>
      <c r="G5" s="8">
        <f t="shared" si="3"/>
        <v>1653750</v>
      </c>
      <c r="H5" s="8">
        <f>(C5+C13+C14+C15)/0.07</f>
        <v>8082321.429</v>
      </c>
      <c r="I5" s="8">
        <f>(C5+C29)/0.07</f>
        <v>104510892.9</v>
      </c>
      <c r="J5" s="9"/>
      <c r="K5" s="9"/>
      <c r="L5" s="9"/>
      <c r="M5" s="9"/>
    </row>
    <row r="6" ht="15.75" customHeight="1">
      <c r="A6" s="3" t="s">
        <v>10</v>
      </c>
      <c r="B6" s="6">
        <f t="shared" si="4"/>
        <v>115762.5</v>
      </c>
      <c r="C6" s="6">
        <f t="shared" si="5"/>
        <v>121550.625</v>
      </c>
      <c r="D6" s="7"/>
      <c r="E6" s="8">
        <f t="shared" si="1"/>
        <v>578812.5</v>
      </c>
      <c r="F6" s="8">
        <f t="shared" si="2"/>
        <v>694575</v>
      </c>
      <c r="G6" s="8">
        <f t="shared" si="3"/>
        <v>1736437.5</v>
      </c>
      <c r="H6" s="8">
        <f>(C6+C13+C14+C15)/0.07</f>
        <v>8165008.929</v>
      </c>
      <c r="I6" s="8">
        <f>(C6+C29)/0.07</f>
        <v>104593580.4</v>
      </c>
      <c r="J6" s="9"/>
      <c r="K6" s="9"/>
      <c r="L6" s="9"/>
      <c r="M6" s="9"/>
    </row>
    <row r="7" ht="15.75" customHeight="1">
      <c r="A7" s="3" t="s">
        <v>11</v>
      </c>
      <c r="B7" s="6">
        <f t="shared" si="4"/>
        <v>121550.625</v>
      </c>
      <c r="C7" s="6">
        <f t="shared" si="5"/>
        <v>127628.1563</v>
      </c>
      <c r="D7" s="7"/>
      <c r="E7" s="8">
        <f t="shared" si="1"/>
        <v>607753.125</v>
      </c>
      <c r="F7" s="8">
        <f t="shared" si="2"/>
        <v>729303.75</v>
      </c>
      <c r="G7" s="8">
        <f t="shared" si="3"/>
        <v>1823259.375</v>
      </c>
      <c r="H7" s="8">
        <f>(C7+C13+C14+C15)/0.07</f>
        <v>8251830.804</v>
      </c>
      <c r="I7" s="8">
        <f>(C7+C29)/0.07</f>
        <v>104680402.2</v>
      </c>
      <c r="J7" s="9"/>
      <c r="K7" s="9"/>
      <c r="L7" s="9"/>
      <c r="M7" s="9"/>
    </row>
    <row r="8" ht="15.75" customHeight="1">
      <c r="A8" s="3" t="s">
        <v>12</v>
      </c>
      <c r="B8" s="6">
        <f t="shared" si="4"/>
        <v>127628.1563</v>
      </c>
      <c r="C8" s="6">
        <f t="shared" si="5"/>
        <v>134009.5641</v>
      </c>
      <c r="D8" s="7"/>
      <c r="E8" s="8">
        <f t="shared" si="1"/>
        <v>638140.7813</v>
      </c>
      <c r="F8" s="8">
        <f t="shared" si="2"/>
        <v>765768.9375</v>
      </c>
      <c r="G8" s="8">
        <f t="shared" si="3"/>
        <v>1914422.344</v>
      </c>
      <c r="H8" s="8">
        <f>(C8+C13+C14+C15)/0.07</f>
        <v>8342993.772</v>
      </c>
      <c r="I8" s="8">
        <f>(C8+C29)/0.07</f>
        <v>104771565.2</v>
      </c>
      <c r="J8" s="9"/>
      <c r="K8" s="9"/>
      <c r="L8" s="9"/>
      <c r="M8" s="9"/>
    </row>
    <row r="9" ht="15.75" customHeight="1"/>
    <row r="10" ht="15.75" customHeight="1"/>
    <row r="11" ht="15.75" customHeight="1">
      <c r="A11" s="10" t="s">
        <v>13</v>
      </c>
      <c r="B11" s="11"/>
      <c r="C11" s="11"/>
      <c r="F11" s="12" t="s">
        <v>14</v>
      </c>
      <c r="G11" s="13"/>
      <c r="H11" s="13"/>
      <c r="I11" s="14"/>
    </row>
    <row r="12" ht="15.75" customHeight="1">
      <c r="A12" s="10"/>
      <c r="B12" s="10" t="s">
        <v>15</v>
      </c>
      <c r="C12" s="10" t="s">
        <v>16</v>
      </c>
      <c r="F12" s="3" t="s">
        <v>17</v>
      </c>
      <c r="G12" s="15"/>
      <c r="H12" s="15"/>
      <c r="I12" s="15"/>
    </row>
    <row r="13" ht="15.75" customHeight="1">
      <c r="A13" s="11" t="s">
        <v>18</v>
      </c>
      <c r="B13" s="16">
        <v>3000000.0</v>
      </c>
      <c r="C13" s="16">
        <f t="shared" ref="C13:C20" si="6">B13*0.05</f>
        <v>150000</v>
      </c>
      <c r="F13" s="17" t="s">
        <v>19</v>
      </c>
      <c r="G13" s="18" t="s">
        <v>20</v>
      </c>
      <c r="H13" s="19"/>
      <c r="I13" s="20"/>
    </row>
    <row r="14" ht="15.75" customHeight="1">
      <c r="A14" s="11" t="s">
        <v>21</v>
      </c>
      <c r="B14" s="16">
        <v>3000000.0</v>
      </c>
      <c r="C14" s="16">
        <f t="shared" si="6"/>
        <v>150000</v>
      </c>
      <c r="F14" s="21"/>
      <c r="G14" s="22"/>
      <c r="I14" s="23"/>
    </row>
    <row r="15" ht="15.75" customHeight="1">
      <c r="A15" s="11" t="s">
        <v>22</v>
      </c>
      <c r="B15" s="16">
        <v>3000000.0</v>
      </c>
      <c r="C15" s="16">
        <f t="shared" si="6"/>
        <v>150000</v>
      </c>
      <c r="F15" s="21"/>
      <c r="G15" s="22"/>
      <c r="I15" s="23"/>
    </row>
    <row r="16" ht="15.75" customHeight="1">
      <c r="A16" s="11" t="s">
        <v>23</v>
      </c>
      <c r="B16" s="16">
        <v>1000000.0</v>
      </c>
      <c r="C16" s="16">
        <f t="shared" si="6"/>
        <v>50000</v>
      </c>
      <c r="F16" s="21"/>
      <c r="G16" s="24"/>
      <c r="H16" s="25"/>
      <c r="I16" s="26"/>
    </row>
    <row r="17" ht="15.75" customHeight="1">
      <c r="A17" s="11" t="s">
        <v>24</v>
      </c>
      <c r="B17" s="16">
        <v>3.0E7</v>
      </c>
      <c r="C17" s="16">
        <f t="shared" si="6"/>
        <v>1500000</v>
      </c>
      <c r="F17" s="17" t="s">
        <v>25</v>
      </c>
      <c r="G17" s="18" t="s">
        <v>26</v>
      </c>
      <c r="H17" s="19"/>
      <c r="I17" s="20"/>
    </row>
    <row r="18" ht="15.75" customHeight="1">
      <c r="A18" s="11" t="s">
        <v>27</v>
      </c>
      <c r="B18" s="16">
        <v>1000000.0</v>
      </c>
      <c r="C18" s="16">
        <f t="shared" si="6"/>
        <v>50000</v>
      </c>
      <c r="F18" s="15"/>
      <c r="G18" s="24"/>
      <c r="H18" s="25"/>
      <c r="I18" s="26"/>
    </row>
    <row r="19" ht="15.75" customHeight="1">
      <c r="A19" s="11" t="s">
        <v>28</v>
      </c>
      <c r="B19" s="16">
        <v>3000000.0</v>
      </c>
      <c r="C19" s="16">
        <f t="shared" si="6"/>
        <v>150000</v>
      </c>
      <c r="F19" s="27" t="s">
        <v>29</v>
      </c>
      <c r="G19" s="28" t="s">
        <v>30</v>
      </c>
      <c r="H19" s="13"/>
      <c r="I19" s="14"/>
    </row>
    <row r="20" ht="15.75" customHeight="1">
      <c r="A20" s="11" t="s">
        <v>31</v>
      </c>
      <c r="B20" s="16">
        <v>1.0E8</v>
      </c>
      <c r="C20" s="16">
        <f t="shared" si="6"/>
        <v>5000000</v>
      </c>
    </row>
    <row r="21" ht="15.75" customHeight="1">
      <c r="A21" s="15"/>
      <c r="B21" s="15"/>
      <c r="C21" s="15"/>
      <c r="F21" s="3" t="s">
        <v>32</v>
      </c>
      <c r="G21" s="15"/>
      <c r="H21" s="15"/>
      <c r="I21" s="15"/>
      <c r="J21" s="15"/>
    </row>
    <row r="22" ht="15.75" customHeight="1">
      <c r="A22" s="15"/>
      <c r="B22" s="15"/>
      <c r="C22" s="15"/>
      <c r="F22" s="15"/>
      <c r="G22" s="29" t="s">
        <v>2</v>
      </c>
      <c r="H22" s="18" t="s">
        <v>33</v>
      </c>
      <c r="I22" s="19"/>
      <c r="J22" s="20"/>
    </row>
    <row r="23" ht="15.75" customHeight="1">
      <c r="A23" s="15"/>
      <c r="B23" s="15"/>
      <c r="C23" s="15"/>
      <c r="F23" s="15"/>
      <c r="G23" s="30"/>
      <c r="H23" s="24"/>
      <c r="I23" s="25"/>
      <c r="J23" s="26"/>
    </row>
    <row r="24" ht="15.75" customHeight="1">
      <c r="A24" s="15"/>
      <c r="B24" s="15"/>
      <c r="C24" s="15"/>
      <c r="F24" s="15"/>
      <c r="G24" s="31" t="s">
        <v>3</v>
      </c>
      <c r="H24" s="18" t="s">
        <v>34</v>
      </c>
      <c r="I24" s="19"/>
      <c r="J24" s="20"/>
    </row>
    <row r="25" ht="15.75" customHeight="1">
      <c r="A25" s="15"/>
      <c r="B25" s="15"/>
      <c r="C25" s="15"/>
      <c r="F25" s="15"/>
      <c r="G25" s="30"/>
      <c r="H25" s="24"/>
      <c r="I25" s="25"/>
      <c r="J25" s="26"/>
    </row>
    <row r="26" ht="15.75" customHeight="1">
      <c r="A26" s="15"/>
      <c r="B26" s="15"/>
      <c r="C26" s="15"/>
      <c r="F26" s="15"/>
      <c r="G26" s="32" t="s">
        <v>4</v>
      </c>
      <c r="H26" s="18" t="s">
        <v>35</v>
      </c>
      <c r="I26" s="19"/>
      <c r="J26" s="20"/>
    </row>
    <row r="27" ht="15.75" customHeight="1">
      <c r="A27" s="15"/>
      <c r="B27" s="15"/>
      <c r="C27" s="15"/>
      <c r="F27" s="15"/>
      <c r="G27" s="30"/>
      <c r="H27" s="24"/>
      <c r="I27" s="25"/>
      <c r="J27" s="26"/>
    </row>
    <row r="28" ht="15.75" customHeight="1">
      <c r="A28" s="15"/>
      <c r="B28" s="15"/>
      <c r="C28" s="15"/>
      <c r="F28" s="15"/>
      <c r="G28" s="29" t="s">
        <v>5</v>
      </c>
      <c r="H28" s="18" t="s">
        <v>36</v>
      </c>
      <c r="I28" s="19"/>
      <c r="J28" s="20"/>
    </row>
    <row r="29" ht="15.75" customHeight="1">
      <c r="A29" s="10" t="s">
        <v>37</v>
      </c>
      <c r="B29" s="16">
        <f t="shared" ref="B29:C29" si="7">SUM(B13:B20)</f>
        <v>144000000</v>
      </c>
      <c r="C29" s="16">
        <f t="shared" si="7"/>
        <v>7200000</v>
      </c>
      <c r="F29" s="15"/>
      <c r="G29" s="30"/>
      <c r="H29" s="24"/>
      <c r="I29" s="25"/>
      <c r="J29" s="26"/>
    </row>
    <row r="30" ht="15.75" customHeight="1">
      <c r="F30" s="15"/>
      <c r="G30" s="29" t="s">
        <v>6</v>
      </c>
      <c r="H30" s="18" t="s">
        <v>38</v>
      </c>
      <c r="I30" s="19"/>
      <c r="J30" s="20"/>
    </row>
    <row r="31" ht="15.75" customHeight="1">
      <c r="F31" s="15"/>
      <c r="G31" s="30"/>
      <c r="H31" s="24"/>
      <c r="I31" s="25"/>
      <c r="J31" s="26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5">
    <mergeCell ref="G26:G27"/>
    <mergeCell ref="H26:J27"/>
    <mergeCell ref="G28:G29"/>
    <mergeCell ref="H28:J29"/>
    <mergeCell ref="G30:G31"/>
    <mergeCell ref="H30:J31"/>
    <mergeCell ref="G13:I16"/>
    <mergeCell ref="F11:I11"/>
    <mergeCell ref="G17:I18"/>
    <mergeCell ref="G19:I19"/>
    <mergeCell ref="G22:G23"/>
    <mergeCell ref="H22:J23"/>
    <mergeCell ref="G24:G25"/>
    <mergeCell ref="H24:J25"/>
    <mergeCell ref="A1:I1"/>
  </mergeCells>
  <drawing r:id="rId1"/>
</worksheet>
</file>